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5456" windowHeight="583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G28" i="1"/>
  <c r="F28" i="1"/>
  <c r="E28" i="1"/>
  <c r="D28" i="1"/>
  <c r="C28" i="1"/>
  <c r="M14" i="2"/>
  <c r="L14" i="2"/>
  <c r="K14" i="2"/>
  <c r="J14" i="2"/>
  <c r="H13" i="2"/>
  <c r="M13" i="2"/>
  <c r="L13" i="2" l="1"/>
  <c r="K13" i="2"/>
  <c r="J13" i="2"/>
  <c r="I13" i="2"/>
  <c r="I14" i="2" s="1"/>
  <c r="H14" i="2"/>
  <c r="G13" i="2"/>
  <c r="G14" i="2" s="1"/>
  <c r="F13" i="2"/>
  <c r="F14" i="2" s="1"/>
  <c r="E13" i="2"/>
  <c r="E14" i="2" s="1"/>
  <c r="D13" i="2"/>
  <c r="D14" i="2" s="1"/>
  <c r="C13" i="2"/>
  <c r="E17" i="2"/>
  <c r="N13" i="2" l="1"/>
  <c r="C14" i="2"/>
  <c r="M28" i="2"/>
  <c r="L28" i="2"/>
  <c r="K28" i="2"/>
  <c r="J28" i="2"/>
  <c r="I28" i="2"/>
  <c r="H28" i="2"/>
  <c r="G28" i="2"/>
  <c r="F28" i="2"/>
  <c r="E28" i="2"/>
  <c r="D28" i="2"/>
  <c r="C28" i="2"/>
  <c r="N28" i="2" l="1"/>
  <c r="L17" i="2"/>
  <c r="K17" i="2"/>
  <c r="J17" i="2"/>
  <c r="I17" i="2"/>
  <c r="H17" i="2"/>
  <c r="G17" i="2"/>
  <c r="F17" i="2"/>
  <c r="D17" i="2"/>
  <c r="C17" i="2"/>
  <c r="M17" i="2" l="1"/>
</calcChain>
</file>

<file path=xl/sharedStrings.xml><?xml version="1.0" encoding="utf-8"?>
<sst xmlns="http://schemas.openxmlformats.org/spreadsheetml/2006/main" count="177" uniqueCount="51">
  <si>
    <t>1st</t>
  </si>
  <si>
    <t>2nd</t>
  </si>
  <si>
    <t>Top 4</t>
  </si>
  <si>
    <t>Fee</t>
  </si>
  <si>
    <t>Event</t>
  </si>
  <si>
    <t>Time</t>
  </si>
  <si>
    <t>BLIND</t>
  </si>
  <si>
    <t>DRAW</t>
  </si>
  <si>
    <t>MEN'S</t>
  </si>
  <si>
    <t>DOUBLES</t>
  </si>
  <si>
    <t>CRICKET</t>
  </si>
  <si>
    <t>WOMEN'S</t>
  </si>
  <si>
    <t>SINGLES</t>
  </si>
  <si>
    <t>MIXED</t>
  </si>
  <si>
    <t>TRIPLES</t>
  </si>
  <si>
    <t>PENGUIN*</t>
  </si>
  <si>
    <t>Person</t>
  </si>
  <si>
    <t>Team</t>
  </si>
  <si>
    <t>$20 ^</t>
  </si>
  <si>
    <t>TOTAL</t>
  </si>
  <si>
    <t>NMDA Info and Updates: www.facebook.com/NewMexicoDartAssociation</t>
  </si>
  <si>
    <t>^ Includes $2 ADO Surcharge - * Penguin Rules: Game order - 501, Cricket, then 301 as needed for best 2 out of 3</t>
  </si>
  <si>
    <t>Entries close 15 minutes prior to all Events - Cash only!!  No Checks!!</t>
  </si>
  <si>
    <t>Tournament Location:</t>
  </si>
  <si>
    <t>Break Even</t>
  </si>
  <si>
    <t>2011 Actual</t>
  </si>
  <si>
    <t>If we get same</t>
  </si>
  <si>
    <t>as 2011</t>
  </si>
  <si>
    <t>Winmau World Masters</t>
  </si>
  <si>
    <t>Regional Playoff</t>
  </si>
  <si>
    <t xml:space="preserve"> New Mexico Dart Association</t>
  </si>
  <si>
    <t>Sponsored by the</t>
  </si>
  <si>
    <t>Hotel Information:</t>
  </si>
  <si>
    <t>No Outside Food or Drinks Allowed</t>
  </si>
  <si>
    <t>cricket</t>
  </si>
  <si>
    <t>Cricket</t>
  </si>
  <si>
    <t>Top 8</t>
  </si>
  <si>
    <t>Men's</t>
  </si>
  <si>
    <r>
      <rPr>
        <b/>
        <sz val="48"/>
        <color rgb="FFFF0000"/>
        <rFont val="Calibri"/>
        <family val="2"/>
        <scheme val="minor"/>
      </rPr>
      <t>2</t>
    </r>
    <r>
      <rPr>
        <b/>
        <sz val="48"/>
        <color rgb="FF00B050"/>
        <rFont val="Calibri"/>
        <family val="2"/>
        <scheme val="minor"/>
      </rPr>
      <t>0</t>
    </r>
    <r>
      <rPr>
        <b/>
        <sz val="48"/>
        <color rgb="FFFF0000"/>
        <rFont val="Calibri"/>
        <family val="2"/>
        <scheme val="minor"/>
      </rPr>
      <t>1</t>
    </r>
    <r>
      <rPr>
        <b/>
        <sz val="48"/>
        <color rgb="FF00B050"/>
        <rFont val="Calibri"/>
        <family val="2"/>
        <scheme val="minor"/>
      </rPr>
      <t>5</t>
    </r>
    <r>
      <rPr>
        <b/>
        <sz val="48"/>
        <rFont val="Calibri"/>
        <family val="2"/>
        <scheme val="minor"/>
      </rPr>
      <t xml:space="preserve"> </t>
    </r>
    <r>
      <rPr>
        <b/>
        <sz val="48"/>
        <color rgb="FFFF0000"/>
        <rFont val="Calibri"/>
        <family val="2"/>
        <scheme val="minor"/>
      </rPr>
      <t>C</t>
    </r>
    <r>
      <rPr>
        <b/>
        <sz val="48"/>
        <color rgb="FF00B050"/>
        <rFont val="Calibri"/>
        <family val="2"/>
        <scheme val="minor"/>
      </rPr>
      <t>h</t>
    </r>
    <r>
      <rPr>
        <b/>
        <sz val="48"/>
        <color rgb="FFFF0000"/>
        <rFont val="Calibri"/>
        <family val="2"/>
        <scheme val="minor"/>
      </rPr>
      <t>i</t>
    </r>
    <r>
      <rPr>
        <b/>
        <sz val="48"/>
        <color rgb="FF00B050"/>
        <rFont val="Calibri"/>
        <family val="2"/>
        <scheme val="minor"/>
      </rPr>
      <t>l</t>
    </r>
    <r>
      <rPr>
        <b/>
        <sz val="48"/>
        <color rgb="FFFF0000"/>
        <rFont val="Calibri"/>
        <family val="2"/>
        <scheme val="minor"/>
      </rPr>
      <t>e</t>
    </r>
    <r>
      <rPr>
        <b/>
        <sz val="48"/>
        <rFont val="Calibri"/>
        <family val="2"/>
        <scheme val="minor"/>
      </rPr>
      <t xml:space="preserve"> </t>
    </r>
    <r>
      <rPr>
        <b/>
        <sz val="48"/>
        <color rgb="FF00B050"/>
        <rFont val="Calibri"/>
        <family val="2"/>
        <scheme val="minor"/>
      </rPr>
      <t>C</t>
    </r>
    <r>
      <rPr>
        <b/>
        <sz val="48"/>
        <color rgb="FFFF0000"/>
        <rFont val="Calibri"/>
        <family val="2"/>
        <scheme val="minor"/>
      </rPr>
      <t>l</t>
    </r>
    <r>
      <rPr>
        <b/>
        <sz val="48"/>
        <color rgb="FF00B050"/>
        <rFont val="Calibri"/>
        <family val="2"/>
        <scheme val="minor"/>
      </rPr>
      <t>a</t>
    </r>
    <r>
      <rPr>
        <b/>
        <sz val="48"/>
        <color rgb="FFFF0000"/>
        <rFont val="Calibri"/>
        <family val="2"/>
        <scheme val="minor"/>
      </rPr>
      <t>s</t>
    </r>
    <r>
      <rPr>
        <b/>
        <sz val="48"/>
        <color rgb="FF00B050"/>
        <rFont val="Calibri"/>
        <family val="2"/>
        <scheme val="minor"/>
      </rPr>
      <t>s</t>
    </r>
    <r>
      <rPr>
        <b/>
        <sz val="48"/>
        <color rgb="FFFF0000"/>
        <rFont val="Calibri"/>
        <family val="2"/>
        <scheme val="minor"/>
      </rPr>
      <t>i</t>
    </r>
    <r>
      <rPr>
        <b/>
        <sz val="48"/>
        <color rgb="FF00B050"/>
        <rFont val="Calibri"/>
        <family val="2"/>
        <scheme val="minor"/>
      </rPr>
      <t>c</t>
    </r>
    <r>
      <rPr>
        <b/>
        <sz val="48"/>
        <rFont val="Calibri"/>
        <family val="2"/>
        <scheme val="minor"/>
      </rPr>
      <t xml:space="preserve"> </t>
    </r>
    <r>
      <rPr>
        <b/>
        <sz val="48"/>
        <color rgb="FFFF0000"/>
        <rFont val="Calibri"/>
        <family val="2"/>
        <scheme val="minor"/>
      </rPr>
      <t>-</t>
    </r>
    <r>
      <rPr>
        <b/>
        <sz val="48"/>
        <rFont val="Calibri"/>
        <family val="2"/>
        <scheme val="minor"/>
      </rPr>
      <t xml:space="preserve"> </t>
    </r>
    <r>
      <rPr>
        <b/>
        <sz val="48"/>
        <color rgb="FF00B050"/>
        <rFont val="Calibri"/>
        <family val="2"/>
        <scheme val="minor"/>
      </rPr>
      <t>$</t>
    </r>
    <r>
      <rPr>
        <b/>
        <sz val="48"/>
        <color rgb="FFFF0000"/>
        <rFont val="Calibri"/>
        <family val="2"/>
        <scheme val="minor"/>
      </rPr>
      <t>5500</t>
    </r>
    <r>
      <rPr>
        <b/>
        <sz val="48"/>
        <rFont val="Calibri"/>
        <family val="2"/>
        <scheme val="minor"/>
      </rPr>
      <t xml:space="preserve"> </t>
    </r>
    <r>
      <rPr>
        <b/>
        <sz val="48"/>
        <color rgb="FF00B050"/>
        <rFont val="Calibri"/>
        <family val="2"/>
        <scheme val="minor"/>
      </rPr>
      <t>+</t>
    </r>
  </si>
  <si>
    <t>March 20th - 22th, 2015</t>
  </si>
  <si>
    <t>Albuquerque Moose Lodge #1517</t>
  </si>
  <si>
    <t>2121 Edith Blvd NE</t>
  </si>
  <si>
    <t>Albuquerque, NM  87102</t>
  </si>
  <si>
    <t>MCM Elegante Hotel</t>
  </si>
  <si>
    <t>2020 Menual Blvd. NE</t>
  </si>
  <si>
    <t>Albuquerque, NM 87102</t>
  </si>
  <si>
    <t xml:space="preserve">866-650-4900 </t>
  </si>
  <si>
    <t>Finals for  singles 501 will be best of 5 games.</t>
  </si>
  <si>
    <t>Working on darter rates.</t>
  </si>
  <si>
    <t>12:00 Noon Friday March 20th</t>
  </si>
  <si>
    <t>Bring your tablets to learn the app. DartConnect Launch Team will be present to help score some matches.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</si>
</sst>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Bodoni MT Condensed"/>
      <family val="1"/>
    </font>
    <font>
      <b/>
      <sz val="12"/>
      <color theme="1"/>
      <name val="Bodoni MT Condensed"/>
      <family val="1"/>
    </font>
    <font>
      <b/>
      <sz val="16"/>
      <color theme="1"/>
      <name val="Magneto"/>
      <family val="5"/>
    </font>
    <font>
      <b/>
      <sz val="48"/>
      <color rgb="FF00B05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9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10"/>
      <color theme="1"/>
      <name val="Bodoni MT Condensed"/>
      <family val="1"/>
    </font>
    <font>
      <sz val="11"/>
      <color theme="1"/>
      <name val="Calibri"/>
      <family val="2"/>
      <scheme val="minor"/>
    </font>
    <font>
      <sz val="10"/>
      <color rgb="FF22222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/>
    <xf numFmtId="0" fontId="4" fillId="0" borderId="0" xfId="0" applyFont="1" applyBorder="1" applyAlignment="1"/>
    <xf numFmtId="0" fontId="3" fillId="0" borderId="0" xfId="0" applyFont="1" applyAlignment="1"/>
    <xf numFmtId="0" fontId="7" fillId="0" borderId="1" xfId="0" applyFont="1" applyBorder="1" applyAlignment="1">
      <alignment horizontal="center"/>
    </xf>
    <xf numFmtId="18" fontId="7" fillId="0" borderId="1" xfId="0" applyNumberFormat="1" applyFont="1" applyBorder="1"/>
    <xf numFmtId="0" fontId="8" fillId="0" borderId="0" xfId="0" applyFont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6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6" fontId="8" fillId="0" borderId="0" xfId="0" applyNumberFormat="1" applyFont="1"/>
    <xf numFmtId="0" fontId="7" fillId="0" borderId="2" xfId="0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6" fontId="8" fillId="0" borderId="8" xfId="0" applyNumberFormat="1" applyFont="1" applyBorder="1"/>
    <xf numFmtId="0" fontId="8" fillId="0" borderId="9" xfId="0" applyFont="1" applyBorder="1"/>
    <xf numFmtId="6" fontId="8" fillId="0" borderId="10" xfId="0" applyNumberFormat="1" applyFont="1" applyBorder="1"/>
    <xf numFmtId="6" fontId="8" fillId="0" borderId="11" xfId="0" applyNumberFormat="1" applyFont="1" applyBorder="1"/>
    <xf numFmtId="0" fontId="0" fillId="0" borderId="0" xfId="0" applyAlignment="1">
      <alignment horizontal="center"/>
    </xf>
    <xf numFmtId="6" fontId="8" fillId="0" borderId="2" xfId="0" applyNumberFormat="1" applyFont="1" applyBorder="1" applyAlignment="1">
      <alignment horizontal="center"/>
    </xf>
    <xf numFmtId="6" fontId="7" fillId="0" borderId="1" xfId="0" applyNumberFormat="1" applyFont="1" applyBorder="1" applyAlignment="1">
      <alignment horizontal="center"/>
    </xf>
    <xf numFmtId="0" fontId="15" fillId="0" borderId="0" xfId="0" applyFont="1"/>
    <xf numFmtId="164" fontId="8" fillId="0" borderId="0" xfId="1" applyNumberFormat="1" applyFont="1"/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/>
    </xf>
    <xf numFmtId="6" fontId="8" fillId="2" borderId="2" xfId="0" applyNumberFormat="1" applyFont="1" applyFill="1" applyBorder="1" applyAlignment="1">
      <alignment horizontal="center"/>
    </xf>
    <xf numFmtId="0" fontId="8" fillId="2" borderId="0" xfId="0" applyFont="1" applyFill="1"/>
    <xf numFmtId="1" fontId="8" fillId="0" borderId="6" xfId="0" applyNumberFormat="1" applyFont="1" applyBorder="1" applyAlignment="1">
      <alignment horizontal="center"/>
    </xf>
    <xf numFmtId="0" fontId="8" fillId="0" borderId="0" xfId="0" applyNumberFormat="1" applyFont="1"/>
    <xf numFmtId="1" fontId="8" fillId="0" borderId="0" xfId="0" applyNumberFormat="1" applyFont="1"/>
    <xf numFmtId="0" fontId="12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0" fillId="0" borderId="23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1</xdr:row>
      <xdr:rowOff>104776</xdr:rowOff>
    </xdr:from>
    <xdr:to>
      <xdr:col>3</xdr:col>
      <xdr:colOff>42210</xdr:colOff>
      <xdr:row>11</xdr:row>
      <xdr:rowOff>180975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6" y="885826"/>
          <a:ext cx="1404284" cy="2305049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11429</xdr:colOff>
      <xdr:row>29</xdr:row>
      <xdr:rowOff>45721</xdr:rowOff>
    </xdr:from>
    <xdr:to>
      <xdr:col>13</xdr:col>
      <xdr:colOff>544828</xdr:colOff>
      <xdr:row>31</xdr:row>
      <xdr:rowOff>179070</xdr:rowOff>
    </xdr:to>
    <xdr:pic>
      <xdr:nvPicPr>
        <xdr:cNvPr id="9" name="Picture 1" descr="draft_lens4129612module28164162photo_1240070541chili-peppers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61069" y="6560821"/>
          <a:ext cx="533399" cy="499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28</xdr:row>
      <xdr:rowOff>171450</xdr:rowOff>
    </xdr:from>
    <xdr:to>
      <xdr:col>0</xdr:col>
      <xdr:colOff>575309</xdr:colOff>
      <xdr:row>31</xdr:row>
      <xdr:rowOff>121919</xdr:rowOff>
    </xdr:to>
    <xdr:pic>
      <xdr:nvPicPr>
        <xdr:cNvPr id="10" name="Picture 1" descr="draft_lens4129612module28164162photo_1240070541chili-peppers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503670"/>
          <a:ext cx="527684" cy="499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0</xdr:row>
      <xdr:rowOff>114300</xdr:rowOff>
    </xdr:from>
    <xdr:to>
      <xdr:col>1</xdr:col>
      <xdr:colOff>114299</xdr:colOff>
      <xdr:row>0</xdr:row>
      <xdr:rowOff>628649</xdr:rowOff>
    </xdr:to>
    <xdr:pic>
      <xdr:nvPicPr>
        <xdr:cNvPr id="11" name="Picture 1" descr="draft_lens4129612module28164162photo_1240070541chili-peppers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114300"/>
          <a:ext cx="514349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647700</xdr:colOff>
      <xdr:row>0</xdr:row>
      <xdr:rowOff>95250</xdr:rowOff>
    </xdr:from>
    <xdr:to>
      <xdr:col>13</xdr:col>
      <xdr:colOff>457199</xdr:colOff>
      <xdr:row>0</xdr:row>
      <xdr:rowOff>609599</xdr:rowOff>
    </xdr:to>
    <xdr:pic>
      <xdr:nvPicPr>
        <xdr:cNvPr id="12" name="Picture 1" descr="draft_lens4129612module28164162photo_1240070541chili-peppers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8175" y="95250"/>
          <a:ext cx="514349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273825</xdr:colOff>
      <xdr:row>1</xdr:row>
      <xdr:rowOff>121920</xdr:rowOff>
    </xdr:from>
    <xdr:to>
      <xdr:col>13</xdr:col>
      <xdr:colOff>57149</xdr:colOff>
      <xdr:row>6</xdr:row>
      <xdr:rowOff>137160</xdr:rowOff>
    </xdr:to>
    <xdr:pic>
      <xdr:nvPicPr>
        <xdr:cNvPr id="13" name="Picture 12" descr="D:\Bryce\Bryce\Personal Folders\Misc Dart Stuff\League Stuff\Art Work\adoLOGO_2C_sanctioned-[Conv[1]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3750" y="912495"/>
          <a:ext cx="1078724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552450</xdr:colOff>
      <xdr:row>9</xdr:row>
      <xdr:rowOff>38100</xdr:rowOff>
    </xdr:from>
    <xdr:to>
      <xdr:col>11</xdr:col>
      <xdr:colOff>95250</xdr:colOff>
      <xdr:row>14</xdr:row>
      <xdr:rowOff>9525</xdr:rowOff>
    </xdr:to>
    <xdr:pic>
      <xdr:nvPicPr>
        <xdr:cNvPr id="14" name="Picture 13" descr="https://ci6.googleusercontent.com/proxy/KSrDMee8xOfek9rbPzM2k_FFYVaRClCz9ZLPgUW1bWbeVOX6Baa0PeKmeX8fVjXcEjqI5uAEE8FEUB0jXsQs48AMQA=s0-d-e1-ft#http://dartconnect.com/images/DC-Logo_flt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676525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B7" workbookViewId="0">
      <selection activeCell="M13" sqref="M13"/>
    </sheetView>
  </sheetViews>
  <sheetFormatPr defaultRowHeight="14.4" x14ac:dyDescent="0.3"/>
  <cols>
    <col min="1" max="1" width="8.6640625" customWidth="1"/>
    <col min="2" max="2" width="7.33203125" style="1" bestFit="1" customWidth="1"/>
    <col min="3" max="3" width="8.88671875" bestFit="1" customWidth="1"/>
    <col min="4" max="4" width="10.109375" bestFit="1" customWidth="1"/>
    <col min="5" max="5" width="10.5546875" bestFit="1" customWidth="1"/>
    <col min="6" max="6" width="8.88671875" bestFit="1" customWidth="1"/>
    <col min="7" max="7" width="10.5546875" bestFit="1" customWidth="1"/>
    <col min="8" max="8" width="8.88671875" bestFit="1" customWidth="1"/>
    <col min="9" max="9" width="10.6640625" bestFit="1" customWidth="1"/>
    <col min="10" max="10" width="10.109375" bestFit="1" customWidth="1"/>
    <col min="11" max="11" width="10.5546875" bestFit="1" customWidth="1"/>
    <col min="12" max="12" width="8.88671875" bestFit="1" customWidth="1"/>
    <col min="13" max="13" width="10.5546875" bestFit="1" customWidth="1"/>
    <col min="14" max="14" width="8.6640625" customWidth="1"/>
    <col min="15" max="15" width="6.6640625" customWidth="1"/>
  </cols>
  <sheetData>
    <row r="1" spans="1:16" ht="62.25" thickBot="1" x14ac:dyDescent="0.95">
      <c r="A1" s="53" t="s">
        <v>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3"/>
    </row>
    <row r="2" spans="1:16" ht="26.25" x14ac:dyDescent="0.4">
      <c r="A2" s="41" t="s">
        <v>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26"/>
    </row>
    <row r="3" spans="1:16" ht="15" x14ac:dyDescent="0.25">
      <c r="A3" s="40" t="s">
        <v>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6" ht="23.25" x14ac:dyDescent="0.35">
      <c r="E4" s="60" t="s">
        <v>40</v>
      </c>
      <c r="F4" s="60"/>
      <c r="G4" s="60"/>
      <c r="H4" s="60"/>
      <c r="I4" s="60"/>
      <c r="J4" s="60"/>
    </row>
    <row r="5" spans="1:16" ht="15.75" x14ac:dyDescent="0.25">
      <c r="B5" s="23"/>
      <c r="E5" s="61" t="s">
        <v>41</v>
      </c>
      <c r="F5" s="61"/>
      <c r="G5" s="61"/>
      <c r="H5" s="61"/>
      <c r="I5" s="61"/>
      <c r="J5" s="61"/>
    </row>
    <row r="6" spans="1:16" ht="15.75" x14ac:dyDescent="0.25">
      <c r="B6" s="23"/>
      <c r="E6" s="61" t="s">
        <v>42</v>
      </c>
      <c r="F6" s="61"/>
      <c r="G6" s="61"/>
      <c r="H6" s="61"/>
      <c r="I6" s="61"/>
      <c r="J6" s="61"/>
    </row>
    <row r="7" spans="1:16" ht="15" x14ac:dyDescent="0.25">
      <c r="B7" s="23"/>
    </row>
    <row r="8" spans="1:16" ht="15.75" x14ac:dyDescent="0.25">
      <c r="B8" s="23"/>
      <c r="E8" s="40" t="s">
        <v>32</v>
      </c>
      <c r="F8" s="40"/>
      <c r="G8" s="40"/>
      <c r="H8" s="40"/>
      <c r="I8" s="40"/>
      <c r="J8" s="40"/>
      <c r="L8" s="64" t="s">
        <v>28</v>
      </c>
      <c r="M8" s="65"/>
      <c r="N8" s="66"/>
    </row>
    <row r="9" spans="1:16" ht="18.75" x14ac:dyDescent="0.3">
      <c r="B9" s="23"/>
      <c r="E9" s="63" t="s">
        <v>43</v>
      </c>
      <c r="F9" s="63"/>
      <c r="G9" s="63"/>
      <c r="H9" s="63"/>
      <c r="I9" s="63"/>
      <c r="J9" s="63"/>
      <c r="L9" s="67" t="s">
        <v>29</v>
      </c>
      <c r="M9" s="68"/>
      <c r="N9" s="69"/>
    </row>
    <row r="10" spans="1:16" ht="15" x14ac:dyDescent="0.25">
      <c r="B10" s="23"/>
      <c r="E10" s="40" t="s">
        <v>44</v>
      </c>
      <c r="F10" s="40"/>
      <c r="G10" s="40"/>
      <c r="H10" s="40"/>
      <c r="I10" s="40"/>
      <c r="J10" s="40"/>
      <c r="L10" s="37" t="s">
        <v>49</v>
      </c>
      <c r="M10" s="38"/>
      <c r="N10" s="39"/>
    </row>
    <row r="11" spans="1:16" ht="15" x14ac:dyDescent="0.25">
      <c r="B11" s="23"/>
      <c r="E11" s="40" t="s">
        <v>45</v>
      </c>
      <c r="F11" s="40"/>
      <c r="G11" s="40"/>
      <c r="H11" s="40"/>
      <c r="I11" s="40"/>
      <c r="J11" s="40"/>
    </row>
    <row r="12" spans="1:16" ht="15" x14ac:dyDescent="0.25">
      <c r="B12" s="23"/>
      <c r="E12" s="40" t="s">
        <v>46</v>
      </c>
      <c r="F12" s="40"/>
      <c r="G12" s="40"/>
      <c r="H12" s="40"/>
      <c r="I12" s="40"/>
      <c r="J12" s="40"/>
    </row>
    <row r="13" spans="1:16" ht="15" x14ac:dyDescent="0.25">
      <c r="E13" s="40" t="s">
        <v>48</v>
      </c>
      <c r="F13" s="40"/>
      <c r="G13" s="40"/>
      <c r="H13" s="40"/>
      <c r="I13" s="40"/>
      <c r="J13" s="40"/>
    </row>
    <row r="14" spans="1:16" ht="15" customHeight="1" thickBot="1" x14ac:dyDescent="0.3"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6" ht="19.5" customHeight="1" x14ac:dyDescent="0.3">
      <c r="A15" s="42" t="s">
        <v>47</v>
      </c>
      <c r="B15" s="43"/>
      <c r="C15" s="44"/>
      <c r="D15" s="50" t="s">
        <v>31</v>
      </c>
      <c r="E15" s="40"/>
      <c r="F15" s="40"/>
      <c r="G15" s="40"/>
      <c r="H15" s="40"/>
      <c r="I15" s="40"/>
      <c r="J15" s="40"/>
      <c r="K15" s="51" t="s">
        <v>50</v>
      </c>
      <c r="L15" s="52"/>
      <c r="M15" s="52"/>
      <c r="N15" s="52"/>
    </row>
    <row r="16" spans="1:16" ht="15" customHeight="1" thickBot="1" x14ac:dyDescent="0.35">
      <c r="A16" s="45"/>
      <c r="B16" s="46"/>
      <c r="C16" s="47"/>
      <c r="F16" s="1"/>
      <c r="H16" s="28" t="s">
        <v>30</v>
      </c>
      <c r="I16" s="29"/>
      <c r="J16" s="29"/>
      <c r="K16" s="52"/>
      <c r="L16" s="52"/>
      <c r="M16" s="52"/>
      <c r="N16" s="52"/>
    </row>
    <row r="17" spans="1:15" ht="15" customHeight="1" x14ac:dyDescent="0.3">
      <c r="D17" s="36"/>
      <c r="E17" s="29"/>
      <c r="F17" s="29"/>
      <c r="G17" s="29"/>
      <c r="H17" s="29"/>
      <c r="I17" s="29"/>
      <c r="J17" s="29"/>
      <c r="K17" s="52"/>
      <c r="L17" s="52"/>
      <c r="M17" s="52"/>
      <c r="N17" s="52"/>
    </row>
    <row r="18" spans="1:15" ht="15.75" x14ac:dyDescent="0.25">
      <c r="B18" s="5" t="s">
        <v>5</v>
      </c>
      <c r="C18" s="6">
        <v>0.83333333333333337</v>
      </c>
      <c r="D18" s="6">
        <v>0.45833333333333331</v>
      </c>
      <c r="E18" s="6">
        <v>0.47916666666666669</v>
      </c>
      <c r="F18" s="6">
        <v>0.58333333333333337</v>
      </c>
      <c r="G18" s="6">
        <v>0.60416666666666663</v>
      </c>
      <c r="H18" s="6">
        <v>0.70833333333333337</v>
      </c>
      <c r="I18" s="6">
        <v>0.83333333333333337</v>
      </c>
      <c r="J18" s="6">
        <v>0.45833333333333331</v>
      </c>
      <c r="K18" s="6">
        <v>0.47916666666666669</v>
      </c>
      <c r="L18" s="6">
        <v>0.5625</v>
      </c>
      <c r="M18" s="6">
        <v>0.58333333333333337</v>
      </c>
    </row>
    <row r="19" spans="1:15" ht="15.6" x14ac:dyDescent="0.3">
      <c r="B19" s="57" t="s">
        <v>4</v>
      </c>
      <c r="C19" s="8" t="s">
        <v>6</v>
      </c>
      <c r="D19" s="8" t="s">
        <v>8</v>
      </c>
      <c r="E19" s="8" t="s">
        <v>11</v>
      </c>
      <c r="F19" s="8" t="s">
        <v>8</v>
      </c>
      <c r="G19" s="8" t="s">
        <v>11</v>
      </c>
      <c r="H19" s="8" t="s">
        <v>13</v>
      </c>
      <c r="I19" s="8" t="s">
        <v>6</v>
      </c>
      <c r="J19" s="8" t="s">
        <v>37</v>
      </c>
      <c r="K19" s="8" t="s">
        <v>11</v>
      </c>
      <c r="L19" s="8" t="s">
        <v>8</v>
      </c>
      <c r="M19" s="24" t="s">
        <v>11</v>
      </c>
    </row>
    <row r="20" spans="1:15" ht="15.6" x14ac:dyDescent="0.3">
      <c r="B20" s="58"/>
      <c r="C20" s="9" t="s">
        <v>7</v>
      </c>
      <c r="D20" s="9" t="s">
        <v>9</v>
      </c>
      <c r="E20" s="9" t="s">
        <v>12</v>
      </c>
      <c r="F20" s="9" t="s">
        <v>12</v>
      </c>
      <c r="G20" s="9" t="s">
        <v>9</v>
      </c>
      <c r="H20" s="9" t="s">
        <v>14</v>
      </c>
      <c r="I20" s="9" t="s">
        <v>7</v>
      </c>
      <c r="J20" s="9" t="s">
        <v>9</v>
      </c>
      <c r="K20" s="9" t="s">
        <v>12</v>
      </c>
      <c r="L20" s="9" t="s">
        <v>12</v>
      </c>
      <c r="M20" s="9" t="s">
        <v>9</v>
      </c>
    </row>
    <row r="21" spans="1:15" ht="15.6" x14ac:dyDescent="0.3">
      <c r="B21" s="59"/>
      <c r="C21" s="10">
        <v>501</v>
      </c>
      <c r="D21" s="10">
        <v>501</v>
      </c>
      <c r="E21" s="10">
        <v>501</v>
      </c>
      <c r="F21" s="10">
        <v>501</v>
      </c>
      <c r="G21" s="10">
        <v>501</v>
      </c>
      <c r="H21" s="10">
        <v>701</v>
      </c>
      <c r="I21" s="10" t="s">
        <v>15</v>
      </c>
      <c r="J21" s="10" t="s">
        <v>10</v>
      </c>
      <c r="K21" s="10" t="s">
        <v>10</v>
      </c>
      <c r="L21" s="10" t="s">
        <v>10</v>
      </c>
      <c r="M21" s="10" t="s">
        <v>10</v>
      </c>
    </row>
    <row r="22" spans="1:15" ht="15.6" x14ac:dyDescent="0.3">
      <c r="B22" s="57" t="s">
        <v>3</v>
      </c>
      <c r="C22" s="11">
        <v>10</v>
      </c>
      <c r="D22" s="11">
        <v>30</v>
      </c>
      <c r="E22" s="11" t="s">
        <v>18</v>
      </c>
      <c r="F22" s="11" t="s">
        <v>18</v>
      </c>
      <c r="G22" s="11">
        <v>30</v>
      </c>
      <c r="H22" s="11">
        <v>45</v>
      </c>
      <c r="I22" s="11">
        <v>10</v>
      </c>
      <c r="J22" s="11">
        <v>30</v>
      </c>
      <c r="K22" s="11" t="s">
        <v>18</v>
      </c>
      <c r="L22" s="11" t="s">
        <v>18</v>
      </c>
      <c r="M22" s="11">
        <v>30</v>
      </c>
    </row>
    <row r="23" spans="1:15" ht="15.6" x14ac:dyDescent="0.3">
      <c r="B23" s="59"/>
      <c r="C23" s="12" t="s">
        <v>16</v>
      </c>
      <c r="D23" s="12" t="s">
        <v>17</v>
      </c>
      <c r="E23" s="12" t="s">
        <v>16</v>
      </c>
      <c r="F23" s="12" t="s">
        <v>16</v>
      </c>
      <c r="G23" s="12" t="s">
        <v>17</v>
      </c>
      <c r="H23" s="12" t="s">
        <v>17</v>
      </c>
      <c r="I23" s="12" t="s">
        <v>16</v>
      </c>
      <c r="J23" s="12" t="s">
        <v>17</v>
      </c>
      <c r="K23" s="12" t="s">
        <v>16</v>
      </c>
      <c r="L23" s="12" t="s">
        <v>16</v>
      </c>
      <c r="M23" s="12" t="s">
        <v>17</v>
      </c>
    </row>
    <row r="24" spans="1:15" ht="15.6" x14ac:dyDescent="0.3">
      <c r="B24" s="5" t="s">
        <v>0</v>
      </c>
      <c r="C24" s="13">
        <v>160</v>
      </c>
      <c r="D24" s="13">
        <v>300</v>
      </c>
      <c r="E24" s="13">
        <v>140</v>
      </c>
      <c r="F24" s="13">
        <v>280</v>
      </c>
      <c r="G24" s="13">
        <v>160</v>
      </c>
      <c r="H24" s="13">
        <v>300</v>
      </c>
      <c r="I24" s="13">
        <v>160</v>
      </c>
      <c r="J24" s="13">
        <v>300</v>
      </c>
      <c r="K24" s="13">
        <v>140</v>
      </c>
      <c r="L24" s="13">
        <v>280</v>
      </c>
      <c r="M24" s="13">
        <v>160</v>
      </c>
    </row>
    <row r="25" spans="1:15" ht="15.6" x14ac:dyDescent="0.3">
      <c r="B25" s="5" t="s">
        <v>1</v>
      </c>
      <c r="C25" s="13">
        <v>80</v>
      </c>
      <c r="D25" s="13">
        <v>150</v>
      </c>
      <c r="E25" s="13">
        <v>70</v>
      </c>
      <c r="F25" s="13">
        <v>160</v>
      </c>
      <c r="G25" s="13">
        <v>80</v>
      </c>
      <c r="H25" s="13">
        <v>150</v>
      </c>
      <c r="I25" s="13">
        <v>80</v>
      </c>
      <c r="J25" s="13">
        <v>150</v>
      </c>
      <c r="K25" s="13">
        <v>70</v>
      </c>
      <c r="L25" s="13">
        <v>160</v>
      </c>
      <c r="M25" s="13">
        <v>80</v>
      </c>
    </row>
    <row r="26" spans="1:15" ht="15.6" x14ac:dyDescent="0.3">
      <c r="B26" s="5" t="s">
        <v>2</v>
      </c>
      <c r="C26" s="13">
        <v>40</v>
      </c>
      <c r="D26" s="13">
        <v>80</v>
      </c>
      <c r="E26" s="13">
        <v>30</v>
      </c>
      <c r="F26" s="13">
        <v>50</v>
      </c>
      <c r="G26" s="13">
        <v>40</v>
      </c>
      <c r="H26" s="13">
        <v>80</v>
      </c>
      <c r="I26" s="13">
        <v>40</v>
      </c>
      <c r="J26" s="13">
        <v>80</v>
      </c>
      <c r="K26" s="13">
        <v>30</v>
      </c>
      <c r="L26" s="13">
        <v>50</v>
      </c>
      <c r="M26" s="13">
        <v>40</v>
      </c>
    </row>
    <row r="27" spans="1:15" ht="15.6" x14ac:dyDescent="0.3">
      <c r="B27" s="15" t="s">
        <v>36</v>
      </c>
      <c r="C27" s="24">
        <v>20</v>
      </c>
      <c r="D27" s="24">
        <v>60</v>
      </c>
      <c r="E27" s="31"/>
      <c r="F27" s="24">
        <v>26</v>
      </c>
      <c r="G27" s="31"/>
      <c r="H27" s="31">
        <v>0</v>
      </c>
      <c r="I27" s="24">
        <v>20</v>
      </c>
      <c r="J27" s="24">
        <v>60</v>
      </c>
      <c r="K27" s="31"/>
      <c r="L27" s="24">
        <v>26</v>
      </c>
      <c r="M27" s="32"/>
      <c r="N27" s="2"/>
    </row>
    <row r="28" spans="1:15" ht="15.6" x14ac:dyDescent="0.3">
      <c r="B28" s="5" t="s">
        <v>19</v>
      </c>
      <c r="C28" s="25">
        <f>SUM(C24+C25+C26+C26+C27+C27+C27+C27)</f>
        <v>400</v>
      </c>
      <c r="D28" s="25">
        <f t="shared" ref="D28:L28" si="0">SUM(D24+D25+D26+D26+D27+D27+D27+D27)</f>
        <v>850</v>
      </c>
      <c r="E28" s="25">
        <f t="shared" si="0"/>
        <v>270</v>
      </c>
      <c r="F28" s="25">
        <f t="shared" si="0"/>
        <v>644</v>
      </c>
      <c r="G28" s="25">
        <f t="shared" si="0"/>
        <v>320</v>
      </c>
      <c r="H28" s="25">
        <f t="shared" si="0"/>
        <v>610</v>
      </c>
      <c r="I28" s="25">
        <f t="shared" si="0"/>
        <v>400</v>
      </c>
      <c r="J28" s="25">
        <f t="shared" si="0"/>
        <v>850</v>
      </c>
      <c r="K28" s="25">
        <f t="shared" si="0"/>
        <v>270</v>
      </c>
      <c r="L28" s="25">
        <f t="shared" si="0"/>
        <v>644</v>
      </c>
      <c r="M28" s="25">
        <f>SUM(M24+M25+M26+M26)</f>
        <v>320</v>
      </c>
      <c r="N28" s="2"/>
    </row>
    <row r="29" spans="1:15" x14ac:dyDescent="0.3">
      <c r="B29" s="55" t="s">
        <v>21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5" x14ac:dyDescent="0.3">
      <c r="B30" s="56" t="s">
        <v>22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5" x14ac:dyDescent="0.3">
      <c r="B31" s="62" t="s">
        <v>33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5" ht="18" x14ac:dyDescent="0.35">
      <c r="A32" s="54" t="s">
        <v>20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4"/>
    </row>
  </sheetData>
  <mergeCells count="25">
    <mergeCell ref="A1:N1"/>
    <mergeCell ref="A32:N32"/>
    <mergeCell ref="B29:M29"/>
    <mergeCell ref="B30:M30"/>
    <mergeCell ref="B19:B21"/>
    <mergeCell ref="B22:B23"/>
    <mergeCell ref="E4:J4"/>
    <mergeCell ref="E5:J5"/>
    <mergeCell ref="E6:J6"/>
    <mergeCell ref="E13:J13"/>
    <mergeCell ref="B31:N31"/>
    <mergeCell ref="E8:J8"/>
    <mergeCell ref="E9:J9"/>
    <mergeCell ref="E10:J10"/>
    <mergeCell ref="L8:N8"/>
    <mergeCell ref="L9:N9"/>
    <mergeCell ref="L10:N10"/>
    <mergeCell ref="A3:N3"/>
    <mergeCell ref="A2:N2"/>
    <mergeCell ref="A15:C16"/>
    <mergeCell ref="C14:M14"/>
    <mergeCell ref="E11:J11"/>
    <mergeCell ref="E12:J12"/>
    <mergeCell ref="D15:J15"/>
    <mergeCell ref="K15:N17"/>
  </mergeCells>
  <pageMargins left="0.25" right="0.25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8"/>
  <sheetViews>
    <sheetView workbookViewId="0">
      <selection activeCell="B3" sqref="B3:M13"/>
    </sheetView>
  </sheetViews>
  <sheetFormatPr defaultColWidth="8.88671875" defaultRowHeight="15.6" x14ac:dyDescent="0.3"/>
  <cols>
    <col min="1" max="1" width="8.88671875" style="7"/>
    <col min="2" max="2" width="7" style="7" bestFit="1" customWidth="1"/>
    <col min="3" max="3" width="9.5546875" style="7" bestFit="1" customWidth="1"/>
    <col min="4" max="4" width="9.88671875" style="7" bestFit="1" customWidth="1"/>
    <col min="5" max="5" width="10.33203125" style="7" bestFit="1" customWidth="1"/>
    <col min="6" max="6" width="8.6640625" style="7" bestFit="1" customWidth="1"/>
    <col min="7" max="7" width="10.33203125" style="7" bestFit="1" customWidth="1"/>
    <col min="8" max="8" width="8.6640625" style="7" bestFit="1" customWidth="1"/>
    <col min="9" max="9" width="10.6640625" style="7" bestFit="1" customWidth="1"/>
    <col min="10" max="10" width="9.88671875" style="7" bestFit="1" customWidth="1"/>
    <col min="11" max="11" width="10.33203125" style="7" bestFit="1" customWidth="1"/>
    <col min="12" max="12" width="8.6640625" style="7" bestFit="1" customWidth="1"/>
    <col min="13" max="13" width="10.33203125" style="7" bestFit="1" customWidth="1"/>
    <col min="14" max="14" width="10.109375" style="7" bestFit="1" customWidth="1"/>
    <col min="15" max="16384" width="8.88671875" style="7"/>
  </cols>
  <sheetData>
    <row r="3" spans="1:14" ht="15.75" x14ac:dyDescent="0.25">
      <c r="B3" s="5" t="s">
        <v>5</v>
      </c>
      <c r="C3" s="6">
        <v>0.83333333333333337</v>
      </c>
      <c r="D3" s="6">
        <v>0.45833333333333331</v>
      </c>
      <c r="E3" s="6">
        <v>0.47916666666666669</v>
      </c>
      <c r="F3" s="6">
        <v>0.58333333333333337</v>
      </c>
      <c r="G3" s="6">
        <v>0.60416666666666663</v>
      </c>
      <c r="H3" s="6">
        <v>0.70833333333333337</v>
      </c>
      <c r="I3" s="6">
        <v>0.83333333333333337</v>
      </c>
      <c r="J3" s="6">
        <v>0.45833333333333331</v>
      </c>
      <c r="K3" s="6">
        <v>0.97916666666666663</v>
      </c>
      <c r="L3" s="6">
        <v>0.54166666666666663</v>
      </c>
      <c r="M3" s="6">
        <v>0.5625</v>
      </c>
    </row>
    <row r="4" spans="1:14" x14ac:dyDescent="0.3">
      <c r="B4" s="57" t="s">
        <v>4</v>
      </c>
      <c r="C4" s="8" t="s">
        <v>6</v>
      </c>
      <c r="D4" s="8" t="s">
        <v>8</v>
      </c>
      <c r="E4" s="8" t="s">
        <v>11</v>
      </c>
      <c r="F4" s="8" t="s">
        <v>8</v>
      </c>
      <c r="G4" s="8" t="s">
        <v>11</v>
      </c>
      <c r="H4" s="8" t="s">
        <v>13</v>
      </c>
      <c r="I4" s="8" t="s">
        <v>6</v>
      </c>
      <c r="J4" s="8" t="s">
        <v>37</v>
      </c>
      <c r="K4" s="8" t="s">
        <v>11</v>
      </c>
      <c r="L4" s="8" t="s">
        <v>8</v>
      </c>
      <c r="M4" s="24" t="s">
        <v>11</v>
      </c>
      <c r="N4" s="10" t="s">
        <v>10</v>
      </c>
    </row>
    <row r="5" spans="1:14" x14ac:dyDescent="0.3">
      <c r="B5" s="58"/>
      <c r="C5" s="9" t="s">
        <v>7</v>
      </c>
      <c r="D5" s="9" t="s">
        <v>9</v>
      </c>
      <c r="E5" s="9" t="s">
        <v>12</v>
      </c>
      <c r="F5" s="9" t="s">
        <v>12</v>
      </c>
      <c r="G5" s="9" t="s">
        <v>9</v>
      </c>
      <c r="H5" s="9" t="s">
        <v>14</v>
      </c>
      <c r="I5" s="9" t="s">
        <v>7</v>
      </c>
      <c r="J5" s="9" t="s">
        <v>9</v>
      </c>
      <c r="K5" s="9" t="s">
        <v>12</v>
      </c>
      <c r="L5" s="9" t="s">
        <v>12</v>
      </c>
      <c r="M5" s="9" t="s">
        <v>9</v>
      </c>
    </row>
    <row r="6" spans="1:14" x14ac:dyDescent="0.3">
      <c r="B6" s="59"/>
      <c r="C6" s="10">
        <v>501</v>
      </c>
      <c r="D6" s="10">
        <v>501</v>
      </c>
      <c r="E6" s="10">
        <v>501</v>
      </c>
      <c r="F6" s="10">
        <v>501</v>
      </c>
      <c r="G6" s="10">
        <v>501</v>
      </c>
      <c r="H6" s="10">
        <v>701</v>
      </c>
      <c r="I6" s="10" t="s">
        <v>15</v>
      </c>
      <c r="J6" s="10" t="s">
        <v>10</v>
      </c>
      <c r="K6" s="10" t="s">
        <v>10</v>
      </c>
      <c r="L6" s="10" t="s">
        <v>10</v>
      </c>
      <c r="M6" s="10" t="s">
        <v>10</v>
      </c>
    </row>
    <row r="7" spans="1:14" x14ac:dyDescent="0.3">
      <c r="B7" s="57" t="s">
        <v>3</v>
      </c>
      <c r="C7" s="11">
        <v>10</v>
      </c>
      <c r="D7" s="11">
        <v>30</v>
      </c>
      <c r="E7" s="11" t="s">
        <v>18</v>
      </c>
      <c r="F7" s="11" t="s">
        <v>18</v>
      </c>
      <c r="G7" s="11">
        <v>30</v>
      </c>
      <c r="H7" s="11">
        <v>45</v>
      </c>
      <c r="I7" s="11">
        <v>10</v>
      </c>
      <c r="J7" s="11">
        <v>30</v>
      </c>
      <c r="K7" s="11" t="s">
        <v>18</v>
      </c>
      <c r="L7" s="11" t="s">
        <v>18</v>
      </c>
      <c r="M7" s="11">
        <v>30</v>
      </c>
    </row>
    <row r="8" spans="1:14" x14ac:dyDescent="0.3">
      <c r="B8" s="59"/>
      <c r="C8" s="12" t="s">
        <v>16</v>
      </c>
      <c r="D8" s="12" t="s">
        <v>17</v>
      </c>
      <c r="E8" s="12" t="s">
        <v>16</v>
      </c>
      <c r="F8" s="12" t="s">
        <v>16</v>
      </c>
      <c r="G8" s="12" t="s">
        <v>17</v>
      </c>
      <c r="H8" s="12" t="s">
        <v>17</v>
      </c>
      <c r="I8" s="12" t="s">
        <v>16</v>
      </c>
      <c r="J8" s="12" t="s">
        <v>17</v>
      </c>
      <c r="K8" s="12" t="s">
        <v>16</v>
      </c>
      <c r="L8" s="12" t="s">
        <v>16</v>
      </c>
      <c r="M8" s="12" t="s">
        <v>17</v>
      </c>
    </row>
    <row r="9" spans="1:14" ht="15.75" x14ac:dyDescent="0.25">
      <c r="B9" s="5" t="s">
        <v>0</v>
      </c>
      <c r="C9" s="13">
        <v>160</v>
      </c>
      <c r="D9" s="13">
        <v>300</v>
      </c>
      <c r="E9" s="13">
        <v>140</v>
      </c>
      <c r="F9" s="13">
        <v>280</v>
      </c>
      <c r="G9" s="13">
        <v>160</v>
      </c>
      <c r="H9" s="13">
        <v>300</v>
      </c>
      <c r="I9" s="13">
        <v>160</v>
      </c>
      <c r="J9" s="13">
        <v>300</v>
      </c>
      <c r="K9" s="13">
        <v>140</v>
      </c>
      <c r="L9" s="13">
        <v>280</v>
      </c>
      <c r="M9" s="13">
        <v>160</v>
      </c>
    </row>
    <row r="10" spans="1:14" ht="15.75" x14ac:dyDescent="0.25">
      <c r="B10" s="5" t="s">
        <v>1</v>
      </c>
      <c r="C10" s="13">
        <v>80</v>
      </c>
      <c r="D10" s="13">
        <v>150</v>
      </c>
      <c r="E10" s="13">
        <v>70</v>
      </c>
      <c r="F10" s="13">
        <v>160</v>
      </c>
      <c r="G10" s="13">
        <v>80</v>
      </c>
      <c r="H10" s="13">
        <v>150</v>
      </c>
      <c r="I10" s="13">
        <v>80</v>
      </c>
      <c r="J10" s="13">
        <v>150</v>
      </c>
      <c r="K10" s="13">
        <v>70</v>
      </c>
      <c r="L10" s="13">
        <v>160</v>
      </c>
      <c r="M10" s="13">
        <v>80</v>
      </c>
    </row>
    <row r="11" spans="1:14" ht="15.75" x14ac:dyDescent="0.25">
      <c r="B11" s="5" t="s">
        <v>2</v>
      </c>
      <c r="C11" s="13">
        <v>40</v>
      </c>
      <c r="D11" s="13">
        <v>80</v>
      </c>
      <c r="E11" s="13">
        <v>30</v>
      </c>
      <c r="F11" s="13">
        <v>50</v>
      </c>
      <c r="G11" s="13">
        <v>40</v>
      </c>
      <c r="H11" s="13">
        <v>80</v>
      </c>
      <c r="I11" s="13">
        <v>40</v>
      </c>
      <c r="J11" s="13">
        <v>80</v>
      </c>
      <c r="K11" s="13">
        <v>30</v>
      </c>
      <c r="L11" s="13">
        <v>50</v>
      </c>
      <c r="M11" s="13">
        <v>40</v>
      </c>
    </row>
    <row r="12" spans="1:14" ht="15.75" x14ac:dyDescent="0.25">
      <c r="B12" s="15" t="s">
        <v>36</v>
      </c>
      <c r="C12" s="24">
        <v>20</v>
      </c>
      <c r="D12" s="24">
        <v>60</v>
      </c>
      <c r="E12" s="31"/>
      <c r="F12" s="24">
        <v>26</v>
      </c>
      <c r="G12" s="31"/>
      <c r="H12" s="31">
        <v>0</v>
      </c>
      <c r="I12" s="24">
        <v>20</v>
      </c>
      <c r="J12" s="24">
        <v>60</v>
      </c>
      <c r="K12" s="31"/>
      <c r="L12" s="24">
        <v>26</v>
      </c>
      <c r="M12" s="32"/>
    </row>
    <row r="13" spans="1:14" ht="15.75" x14ac:dyDescent="0.25">
      <c r="B13" s="15" t="s">
        <v>19</v>
      </c>
      <c r="C13" s="11">
        <f>SUM(C9+C10+C11+C11+C12+C12+C12+C12)</f>
        <v>400</v>
      </c>
      <c r="D13" s="11">
        <f t="shared" ref="D13:L13" si="0">SUM(D9+D10+D11+D11+D12+D12+D12+D12)</f>
        <v>850</v>
      </c>
      <c r="E13" s="11">
        <f t="shared" si="0"/>
        <v>270</v>
      </c>
      <c r="F13" s="11">
        <f t="shared" si="0"/>
        <v>644</v>
      </c>
      <c r="G13" s="11">
        <f t="shared" si="0"/>
        <v>320</v>
      </c>
      <c r="H13" s="11">
        <f t="shared" si="0"/>
        <v>610</v>
      </c>
      <c r="I13" s="11">
        <f t="shared" si="0"/>
        <v>400</v>
      </c>
      <c r="J13" s="11">
        <f t="shared" si="0"/>
        <v>850</v>
      </c>
      <c r="K13" s="11">
        <f t="shared" si="0"/>
        <v>270</v>
      </c>
      <c r="L13" s="11">
        <f t="shared" si="0"/>
        <v>644</v>
      </c>
      <c r="M13" s="25">
        <f>SUM(M9+M10+M11+M11)</f>
        <v>320</v>
      </c>
      <c r="N13" s="14">
        <f>SUM(C13:M13)</f>
        <v>5578</v>
      </c>
    </row>
    <row r="14" spans="1:14" ht="15.75" x14ac:dyDescent="0.25">
      <c r="A14" s="70" t="s">
        <v>24</v>
      </c>
      <c r="B14" s="71"/>
      <c r="C14" s="16">
        <f>SUM(C13)/10</f>
        <v>40</v>
      </c>
      <c r="D14" s="30">
        <f>SUM(D13)/30</f>
        <v>28.333333333333332</v>
      </c>
      <c r="E14" s="33">
        <f>SUM(E13)/20</f>
        <v>13.5</v>
      </c>
      <c r="F14" s="33">
        <f>SUM(F13)/20</f>
        <v>32.200000000000003</v>
      </c>
      <c r="G14" s="33">
        <f>SUM(G13)/30</f>
        <v>10.666666666666666</v>
      </c>
      <c r="H14" s="33">
        <f>SUM(H13)/45</f>
        <v>13.555555555555555</v>
      </c>
      <c r="I14" s="16">
        <f t="shared" ref="I14" si="1">SUM(I13)/10</f>
        <v>40</v>
      </c>
      <c r="J14" s="33">
        <f>SUM(J13)/30</f>
        <v>28.333333333333332</v>
      </c>
      <c r="K14" s="33">
        <f>SUM(K13)/20</f>
        <v>13.5</v>
      </c>
      <c r="L14" s="33">
        <f>SUM(L13)/20</f>
        <v>32.200000000000003</v>
      </c>
      <c r="M14" s="35">
        <f>SUM(M13)/30</f>
        <v>10.666666666666666</v>
      </c>
    </row>
    <row r="15" spans="1:14" ht="15.75" x14ac:dyDescent="0.25">
      <c r="A15" s="70" t="s">
        <v>25</v>
      </c>
      <c r="B15" s="71"/>
      <c r="C15" s="17">
        <v>50</v>
      </c>
      <c r="D15" s="17">
        <v>18</v>
      </c>
      <c r="E15" s="17">
        <v>9</v>
      </c>
      <c r="F15" s="17">
        <v>33</v>
      </c>
      <c r="G15" s="17">
        <v>6</v>
      </c>
      <c r="H15" s="17">
        <v>9</v>
      </c>
      <c r="I15" s="17">
        <v>34</v>
      </c>
      <c r="J15" s="17">
        <v>22</v>
      </c>
      <c r="K15" s="17">
        <v>8</v>
      </c>
      <c r="L15" s="18">
        <v>16</v>
      </c>
      <c r="M15" s="34"/>
    </row>
    <row r="16" spans="1:14" ht="15.75" x14ac:dyDescent="0.25">
      <c r="A16" s="70" t="s">
        <v>26</v>
      </c>
      <c r="B16" s="7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1:14" x14ac:dyDescent="0.3">
      <c r="A17" s="70" t="s">
        <v>27</v>
      </c>
      <c r="B17" s="71"/>
      <c r="C17" s="21">
        <f>C15*10</f>
        <v>500</v>
      </c>
      <c r="D17" s="21">
        <f>D15*24</f>
        <v>432</v>
      </c>
      <c r="E17" s="21">
        <f>E15*18</f>
        <v>162</v>
      </c>
      <c r="F17" s="21">
        <f>F15*18</f>
        <v>594</v>
      </c>
      <c r="G17" s="21">
        <f>G15*24</f>
        <v>144</v>
      </c>
      <c r="H17" s="21">
        <f>H15*45</f>
        <v>405</v>
      </c>
      <c r="I17" s="21">
        <f>I15*10</f>
        <v>340</v>
      </c>
      <c r="J17" s="21">
        <f>J15*24</f>
        <v>528</v>
      </c>
      <c r="K17" s="21">
        <f>K15*18</f>
        <v>144</v>
      </c>
      <c r="L17" s="21">
        <f>L15*18</f>
        <v>288</v>
      </c>
      <c r="M17" s="22">
        <f>SUM(C17:L17)</f>
        <v>3537</v>
      </c>
    </row>
    <row r="19" spans="1:14" x14ac:dyDescent="0.3">
      <c r="B19" s="5" t="s">
        <v>5</v>
      </c>
      <c r="C19" s="6">
        <v>0.83333333333333337</v>
      </c>
      <c r="D19" s="6">
        <v>0.45833333333333331</v>
      </c>
      <c r="E19" s="6">
        <v>0.47916666666666669</v>
      </c>
      <c r="F19" s="6">
        <v>0.58333333333333337</v>
      </c>
      <c r="G19" s="6">
        <v>0.60416666666666663</v>
      </c>
      <c r="H19" s="6">
        <v>0.70833333333333337</v>
      </c>
      <c r="I19" s="6">
        <v>0.83333333333333337</v>
      </c>
      <c r="J19" s="6">
        <v>0.45833333333333331</v>
      </c>
      <c r="K19" s="6">
        <v>0.54166666666666663</v>
      </c>
      <c r="L19" s="6">
        <v>0.5625</v>
      </c>
      <c r="M19" s="6">
        <v>0.97916666666666663</v>
      </c>
    </row>
    <row r="20" spans="1:14" x14ac:dyDescent="0.3">
      <c r="B20" s="57" t="s">
        <v>4</v>
      </c>
      <c r="C20" s="8" t="s">
        <v>6</v>
      </c>
      <c r="D20" s="8" t="s">
        <v>8</v>
      </c>
      <c r="E20" s="8" t="s">
        <v>11</v>
      </c>
      <c r="F20" s="8" t="s">
        <v>8</v>
      </c>
      <c r="G20" s="8" t="s">
        <v>11</v>
      </c>
      <c r="H20" s="8" t="s">
        <v>13</v>
      </c>
      <c r="I20" s="8" t="s">
        <v>6</v>
      </c>
      <c r="J20" s="8" t="s">
        <v>8</v>
      </c>
      <c r="K20" s="8" t="s">
        <v>11</v>
      </c>
      <c r="L20" s="8" t="s">
        <v>8</v>
      </c>
      <c r="M20" s="24" t="s">
        <v>11</v>
      </c>
    </row>
    <row r="21" spans="1:14" x14ac:dyDescent="0.3">
      <c r="B21" s="58"/>
      <c r="C21" s="9" t="s">
        <v>7</v>
      </c>
      <c r="D21" s="9" t="s">
        <v>9</v>
      </c>
      <c r="E21" s="9" t="s">
        <v>12</v>
      </c>
      <c r="F21" s="9" t="s">
        <v>12</v>
      </c>
      <c r="G21" s="9" t="s">
        <v>9</v>
      </c>
      <c r="H21" s="9" t="s">
        <v>14</v>
      </c>
      <c r="I21" s="9" t="s">
        <v>7</v>
      </c>
      <c r="J21" s="9" t="s">
        <v>9</v>
      </c>
      <c r="K21" s="9" t="s">
        <v>12</v>
      </c>
      <c r="L21" s="9" t="s">
        <v>12</v>
      </c>
      <c r="M21" s="9" t="s">
        <v>9</v>
      </c>
    </row>
    <row r="22" spans="1:14" x14ac:dyDescent="0.3">
      <c r="B22" s="59"/>
      <c r="C22" s="10">
        <v>501</v>
      </c>
      <c r="D22" s="10" t="s">
        <v>10</v>
      </c>
      <c r="E22" s="10">
        <v>501</v>
      </c>
      <c r="F22" s="10">
        <v>501</v>
      </c>
      <c r="G22" s="10" t="s">
        <v>10</v>
      </c>
      <c r="H22" s="10">
        <v>601</v>
      </c>
      <c r="I22" s="10" t="s">
        <v>15</v>
      </c>
      <c r="J22" s="10">
        <v>501</v>
      </c>
      <c r="K22" s="10" t="s">
        <v>34</v>
      </c>
      <c r="L22" s="10" t="s">
        <v>35</v>
      </c>
      <c r="M22" s="10">
        <v>501</v>
      </c>
    </row>
    <row r="23" spans="1:14" x14ac:dyDescent="0.3">
      <c r="B23" s="57" t="s">
        <v>3</v>
      </c>
      <c r="C23" s="11">
        <v>10</v>
      </c>
      <c r="D23" s="11">
        <v>30</v>
      </c>
      <c r="E23" s="11" t="s">
        <v>18</v>
      </c>
      <c r="F23" s="11" t="s">
        <v>18</v>
      </c>
      <c r="G23" s="11">
        <v>30</v>
      </c>
      <c r="H23" s="11">
        <v>45</v>
      </c>
      <c r="I23" s="11">
        <v>10</v>
      </c>
      <c r="J23" s="11">
        <v>30</v>
      </c>
      <c r="K23" s="11" t="s">
        <v>18</v>
      </c>
      <c r="L23" s="11" t="s">
        <v>18</v>
      </c>
      <c r="M23" s="11">
        <v>30</v>
      </c>
    </row>
    <row r="24" spans="1:14" x14ac:dyDescent="0.3">
      <c r="B24" s="59"/>
      <c r="C24" s="12" t="s">
        <v>16</v>
      </c>
      <c r="D24" s="12" t="s">
        <v>17</v>
      </c>
      <c r="E24" s="12" t="s">
        <v>16</v>
      </c>
      <c r="F24" s="12" t="s">
        <v>16</v>
      </c>
      <c r="G24" s="12" t="s">
        <v>17</v>
      </c>
      <c r="H24" s="12" t="s">
        <v>17</v>
      </c>
      <c r="I24" s="12" t="s">
        <v>16</v>
      </c>
      <c r="J24" s="12" t="s">
        <v>17</v>
      </c>
      <c r="K24" s="12" t="s">
        <v>16</v>
      </c>
      <c r="L24" s="12" t="s">
        <v>16</v>
      </c>
      <c r="M24" s="12" t="s">
        <v>17</v>
      </c>
    </row>
    <row r="25" spans="1:14" x14ac:dyDescent="0.3">
      <c r="B25" s="5" t="s">
        <v>0</v>
      </c>
      <c r="C25" s="13">
        <v>200</v>
      </c>
      <c r="D25" s="13">
        <v>225</v>
      </c>
      <c r="E25" s="13">
        <v>100</v>
      </c>
      <c r="F25" s="13">
        <v>200</v>
      </c>
      <c r="G25" s="13">
        <v>130</v>
      </c>
      <c r="H25" s="13">
        <v>240</v>
      </c>
      <c r="I25" s="13">
        <v>200</v>
      </c>
      <c r="J25" s="13">
        <v>225</v>
      </c>
      <c r="K25" s="13">
        <v>100</v>
      </c>
      <c r="L25" s="13">
        <v>200</v>
      </c>
      <c r="M25" s="13">
        <v>130</v>
      </c>
    </row>
    <row r="26" spans="1:14" x14ac:dyDescent="0.3">
      <c r="B26" s="5" t="s">
        <v>1</v>
      </c>
      <c r="C26" s="13">
        <v>100</v>
      </c>
      <c r="D26" s="13">
        <v>125</v>
      </c>
      <c r="E26" s="13">
        <v>50</v>
      </c>
      <c r="F26" s="13">
        <v>100</v>
      </c>
      <c r="G26" s="13">
        <v>70</v>
      </c>
      <c r="H26" s="13">
        <v>100</v>
      </c>
      <c r="I26" s="13">
        <v>100</v>
      </c>
      <c r="J26" s="13">
        <v>125</v>
      </c>
      <c r="K26" s="13">
        <v>50</v>
      </c>
      <c r="L26" s="13">
        <v>100</v>
      </c>
      <c r="M26" s="13">
        <v>70</v>
      </c>
    </row>
    <row r="27" spans="1:14" x14ac:dyDescent="0.3">
      <c r="B27" s="5" t="s">
        <v>2</v>
      </c>
      <c r="C27" s="13">
        <v>50</v>
      </c>
      <c r="D27" s="13">
        <v>75</v>
      </c>
      <c r="E27" s="13">
        <v>25</v>
      </c>
      <c r="F27" s="13">
        <v>50</v>
      </c>
      <c r="G27" s="13">
        <v>40</v>
      </c>
      <c r="H27" s="13">
        <v>50</v>
      </c>
      <c r="I27" s="13">
        <v>50</v>
      </c>
      <c r="J27" s="13">
        <v>75</v>
      </c>
      <c r="K27" s="13">
        <v>25</v>
      </c>
      <c r="L27" s="13">
        <v>50</v>
      </c>
      <c r="M27" s="13">
        <v>40</v>
      </c>
    </row>
    <row r="28" spans="1:14" x14ac:dyDescent="0.3">
      <c r="B28" s="5" t="s">
        <v>19</v>
      </c>
      <c r="C28" s="25">
        <f>SUM(C25+C26+C27+C27)</f>
        <v>400</v>
      </c>
      <c r="D28" s="25">
        <f t="shared" ref="D28:M28" si="2">SUM(D25+D26+D27+D27)</f>
        <v>500</v>
      </c>
      <c r="E28" s="25">
        <f t="shared" si="2"/>
        <v>200</v>
      </c>
      <c r="F28" s="25">
        <f t="shared" si="2"/>
        <v>400</v>
      </c>
      <c r="G28" s="25">
        <f t="shared" si="2"/>
        <v>280</v>
      </c>
      <c r="H28" s="25">
        <f t="shared" si="2"/>
        <v>440</v>
      </c>
      <c r="I28" s="25">
        <f t="shared" si="2"/>
        <v>400</v>
      </c>
      <c r="J28" s="25">
        <f t="shared" si="2"/>
        <v>500</v>
      </c>
      <c r="K28" s="25">
        <f t="shared" si="2"/>
        <v>200</v>
      </c>
      <c r="L28" s="25">
        <f t="shared" si="2"/>
        <v>400</v>
      </c>
      <c r="M28" s="25">
        <f t="shared" si="2"/>
        <v>280</v>
      </c>
      <c r="N28" s="27">
        <f>SUM(C28:M28)</f>
        <v>4000</v>
      </c>
    </row>
  </sheetData>
  <mergeCells count="8">
    <mergeCell ref="A17:B17"/>
    <mergeCell ref="B20:B22"/>
    <mergeCell ref="B23:B24"/>
    <mergeCell ref="B4:B6"/>
    <mergeCell ref="B7:B8"/>
    <mergeCell ref="A14:B14"/>
    <mergeCell ref="A15:B15"/>
    <mergeCell ref="A16:B1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Kennedy</dc:creator>
  <cp:lastModifiedBy>Katie</cp:lastModifiedBy>
  <cp:lastPrinted>2015-02-22T18:43:23Z</cp:lastPrinted>
  <dcterms:created xsi:type="dcterms:W3CDTF">2012-10-29T15:54:30Z</dcterms:created>
  <dcterms:modified xsi:type="dcterms:W3CDTF">2015-02-24T20:57:24Z</dcterms:modified>
</cp:coreProperties>
</file>